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furkan.kumral\Desktop\"/>
    </mc:Choice>
  </mc:AlternateContent>
  <xr:revisionPtr revIDLastSave="0" documentId="13_ncr:1_{D6C77841-54C1-4CA9-8B8E-4F372FAB2789}" xr6:coauthVersionLast="47" xr6:coauthVersionMax="47" xr10:uidLastSave="{00000000-0000-0000-0000-000000000000}"/>
  <bookViews>
    <workbookView xWindow="-120" yWindow="-120" windowWidth="29040" windowHeight="15840" xr2:uid="{00000000-000D-0000-FFFF-FFFF00000000}"/>
  </bookViews>
  <sheets>
    <sheet name="Bordro Parametreleri" sheetId="1" r:id="rId1"/>
  </sheets>
  <definedNames>
    <definedName name="_xlnm._FilterDatabase" localSheetId="0" hidden="1">'Bordro Parametreleri'!$A$1:$H$83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3" i="1" l="1"/>
  <c r="C82" i="1"/>
  <c r="D43" i="1"/>
  <c r="D44" i="1"/>
  <c r="D75" i="1"/>
  <c r="D74" i="1"/>
  <c r="D77" i="1"/>
  <c r="D76" i="1"/>
  <c r="D38" i="1"/>
  <c r="E37" i="1"/>
  <c r="D40" i="1"/>
  <c r="E39" i="1"/>
  <c r="B8" i="1"/>
  <c r="B9" i="1"/>
  <c r="C9" i="1"/>
  <c r="D4" i="1"/>
  <c r="B4" i="1"/>
  <c r="D3" i="1"/>
  <c r="B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Furkan Kumral (NAZALI-TR)</author>
  </authors>
  <commentList>
    <comment ref="A82" authorId="0" shapeId="0" xr:uid="{172EA191-DD60-4231-96DB-F379690FA479}">
      <text>
        <r>
          <rPr>
            <b/>
            <sz val="9"/>
            <color indexed="81"/>
            <rFont val="Tahoma"/>
            <family val="2"/>
            <charset val="162"/>
          </rPr>
          <t xml:space="preserve">Bakanlar Kurulu bu yetkisini 05.05.2018 tarihinde Resmi Gazete 'de yayımlanan karar ile kullanmış ve işverenlerce kadın çalışanı adına doğrudan kreş ve gündüz bakımevi hizmetini veren kurumlara ödeme yapılması durumunda %15 gelir vergisi istisna oranı %50'ye çıkarılmıştır. </t>
        </r>
      </text>
    </comment>
    <comment ref="A83" authorId="0" shapeId="0" xr:uid="{98F8CDA5-82A8-4480-8AF2-B92B0918E4F1}">
      <text>
        <r>
          <rPr>
            <b/>
            <sz val="9"/>
            <color indexed="81"/>
            <rFont val="Tahoma"/>
            <family val="2"/>
            <charset val="162"/>
          </rPr>
          <t xml:space="preserve">Bakanlar Kurulu bu yetkisini 05.05.2018 tarihinde Resmi Gazete 'de yayımlanan karar ile kullanmış ve işverenlerce kadın çalışanı adına doğrudan kreş ve gündüz bakımevi hizmetini veren kurumlara ödeme yapılması durumunda %15 gelir vergisi istisna oranı %50'ye çıkarılmıştır. </t>
        </r>
      </text>
    </comment>
  </commentList>
</comments>
</file>

<file path=xl/sharedStrings.xml><?xml version="1.0" encoding="utf-8"?>
<sst xmlns="http://schemas.openxmlformats.org/spreadsheetml/2006/main" count="171" uniqueCount="104">
  <si>
    <t>Asgari Ücret</t>
  </si>
  <si>
    <t>Uygulanacak Dönemi</t>
  </si>
  <si>
    <t>SGK Taban Ücreti TL (Aylık kazancın alt sınırı)</t>
  </si>
  <si>
    <t>SGK Tavan Ücreti TL (Aylık kazancın üst sınırı)</t>
  </si>
  <si>
    <t>1 Yıldan 5 Yıla Kadar Olanlar</t>
  </si>
  <si>
    <t>14 İş Günü</t>
  </si>
  <si>
    <t>5 Yıldan 15 Yıla Kadar Olanlar</t>
  </si>
  <si>
    <t>20 İş Günü</t>
  </si>
  <si>
    <t>15 Yıl ve Daha Fazla Olanlar</t>
  </si>
  <si>
    <t>26 İş Günü</t>
  </si>
  <si>
    <t>İhbar Süreleri</t>
  </si>
  <si>
    <t>İşi 6 aydan az sürmüş işçi için</t>
  </si>
  <si>
    <t xml:space="preserve">2 Hafta </t>
  </si>
  <si>
    <t>İşi 6 aydan 1,5 yıla kadar sürmüş işçi için</t>
  </si>
  <si>
    <t>4 Hafta</t>
  </si>
  <si>
    <t xml:space="preserve">İşi 1,5 yıldan 3 yıla kadar sürmüş işçi için </t>
  </si>
  <si>
    <t>6 Hafta</t>
  </si>
  <si>
    <t>İşi 3 yıldan fazla sürmüş işçi için</t>
  </si>
  <si>
    <t>8 Hafta</t>
  </si>
  <si>
    <t>Dönemi</t>
  </si>
  <si>
    <t>Tutarı (TL)</t>
  </si>
  <si>
    <t>Gelir dilimi</t>
  </si>
  <si>
    <t>Vergi oranı</t>
  </si>
  <si>
    <t>Asgari Yıllık Ücretli İzin Süreleri</t>
  </si>
  <si>
    <t>Hizmet Süresi</t>
  </si>
  <si>
    <t>İzin Süresi</t>
  </si>
  <si>
    <t>Brüt Günlük</t>
  </si>
  <si>
    <t>Brüt Aylık</t>
  </si>
  <si>
    <r>
      <t>İşverenlerce hizmet erbabının </t>
    </r>
    <r>
      <rPr>
        <b/>
        <sz val="12"/>
        <rFont val="Times New Roman"/>
        <family val="1"/>
        <charset val="162"/>
      </rPr>
      <t>işyerine gidip gelmesi</t>
    </r>
    <r>
      <rPr>
        <sz val="12"/>
        <rFont val="Times New Roman"/>
        <family val="1"/>
        <charset val="162"/>
      </rPr>
      <t> için sağlanan menfaatlere ilişkin istisna tutarı</t>
    </r>
  </si>
  <si>
    <t>Engellilik İndirimi</t>
  </si>
  <si>
    <t>Birinci derece engelliler için</t>
  </si>
  <si>
    <t>İkinci derece engelliler için</t>
  </si>
  <si>
    <t>Üçüncü derece engelliler için</t>
  </si>
  <si>
    <t>Aile ve Çocuk Yardımı</t>
  </si>
  <si>
    <t>Aile Yardımı</t>
  </si>
  <si>
    <t>GV</t>
  </si>
  <si>
    <t>SGK</t>
  </si>
  <si>
    <t>SGK Prim Oranları</t>
  </si>
  <si>
    <t>Dönem</t>
  </si>
  <si>
    <t>N.Çalışan</t>
  </si>
  <si>
    <t>Emekli</t>
  </si>
  <si>
    <t xml:space="preserve"> SGK İşçi Payı </t>
  </si>
  <si>
    <t>7,50%</t>
  </si>
  <si>
    <t xml:space="preserve"> SGK İşçi İşsizlik Payı </t>
  </si>
  <si>
    <t xml:space="preserve"> SGK İşveren Payı </t>
  </si>
  <si>
    <t>20,50%</t>
  </si>
  <si>
    <t>24,50%</t>
  </si>
  <si>
    <t xml:space="preserve"> SGK İşveren İşsizlik Payı </t>
  </si>
  <si>
    <t>Özel Sağlık Sigortası İndirimi</t>
  </si>
  <si>
    <t>İşveren Birikimli Hayat</t>
  </si>
  <si>
    <t>İşveren Sağlık ve Hayat</t>
  </si>
  <si>
    <t>İşçi Sağlık ve Hayat</t>
  </si>
  <si>
    <t>Sigorta Tipi</t>
  </si>
  <si>
    <t>Aylık Sınır</t>
  </si>
  <si>
    <t>Yıllık Sınır</t>
  </si>
  <si>
    <t>Brüt Ücretin 15%'i</t>
  </si>
  <si>
    <t>Brüt Yıllık Asgari Ücret</t>
  </si>
  <si>
    <t>İşçi Birikimli Hayat</t>
  </si>
  <si>
    <t>2023 Yılında Uygulanacak Brüt Asgari Ücret Tutarları</t>
  </si>
  <si>
    <t>2023 Yılında Uygulanacak SGK Taban Tavan Ücret</t>
  </si>
  <si>
    <t>2023 Yılında Uygulanacak Kıdem Tazminatı Tavanı</t>
  </si>
  <si>
    <t>2023 Yılı Gelir Vergisi Dilimleri</t>
  </si>
  <si>
    <t>01 Ocak 2023 – 30 Haziran 2023</t>
  </si>
  <si>
    <t>01 Temmuz 2023 – 31 Aralık 2023</t>
  </si>
  <si>
    <t>01 Ocak 2023 – 30 Haziran 2023 Aylık</t>
  </si>
  <si>
    <t>01 Temmuz 2023 – 31 Aralık 2023 Günlük</t>
  </si>
  <si>
    <t>01.01.2023 - 30.06.2023</t>
  </si>
  <si>
    <t>01.07.2023 - 31.12.2023</t>
  </si>
  <si>
    <t>70.000 TL'ye kadar</t>
  </si>
  <si>
    <t>150.000 TL'nin 70.000 TL'si için 10.500 TL, fazlası</t>
  </si>
  <si>
    <t>550.000 TL'nin 150.000 TL'si için 26.500 TL, fazlası</t>
  </si>
  <si>
    <t>1.900.000 TL'nin 550.000 TL'si için 134.500 TL, fazlası</t>
  </si>
  <si>
    <t>1.900.000 TL'den fazlasının 1.900.000 TL'si için 607.000 TL, fazlası</t>
  </si>
  <si>
    <t>KDV Oranı</t>
  </si>
  <si>
    <t>KDV Dahil</t>
  </si>
  <si>
    <r>
      <t>İşverenlerce işyeri veya işyerinin müştemilatı dışında kalan yerlerde hizmet erbabına </t>
    </r>
    <r>
      <rPr>
        <b/>
        <sz val="12"/>
        <rFont val="Times New Roman"/>
        <family val="1"/>
        <charset val="162"/>
      </rPr>
      <t>yemek</t>
    </r>
    <r>
      <rPr>
        <sz val="12"/>
        <rFont val="Times New Roman"/>
        <family val="1"/>
        <charset val="162"/>
      </rPr>
      <t xml:space="preserve"> verilmek suretiyle sağlanan menfaatlere ilişkin istisna tutarı ı  (193 No'lu GVK 23. Maddesi) </t>
    </r>
  </si>
  <si>
    <t>17.11.2022 tarihli  ve 2022/323 sayılı  Karar ile  yemek  bedeli adı  altında  sigortalılara veya  sigortalılar  için üçüncü  kişilere  yapılan  her türlü  ödemelerin, günlük  brüt asgari  ücretin yüzde  23,65’inin  prime esas  kazançtan istisna  tutulmasına karar verilmiştir. (SGK Genelgesi 2022/20 "Yemek Bedeli")</t>
  </si>
  <si>
    <r>
      <t>(01.01.2023-</t>
    </r>
    <r>
      <rPr>
        <b/>
        <sz val="12"/>
        <color rgb="FFFF0000"/>
        <rFont val="Times New Roman"/>
        <family val="1"/>
        <charset val="162"/>
      </rPr>
      <t>09.07.2023</t>
    </r>
    <r>
      <rPr>
        <sz val="12"/>
        <color rgb="FFFF0000"/>
        <rFont val="Times New Roman"/>
        <family val="1"/>
        <charset val="162"/>
      </rPr>
      <t>)</t>
    </r>
  </si>
  <si>
    <t>Yol İstisnalar</t>
  </si>
  <si>
    <r>
      <t>(</t>
    </r>
    <r>
      <rPr>
        <b/>
        <sz val="12"/>
        <color rgb="FFFF0000"/>
        <rFont val="Times New Roman"/>
        <family val="1"/>
        <charset val="162"/>
      </rPr>
      <t>09.07.2023-31.12.2023</t>
    </r>
    <r>
      <rPr>
        <sz val="12"/>
        <color rgb="FFFF0000"/>
        <rFont val="Times New Roman"/>
        <family val="1"/>
        <charset val="162"/>
      </rPr>
      <t>)</t>
    </r>
  </si>
  <si>
    <t>(01.07.2023-31.12.2023)</t>
  </si>
  <si>
    <t>(01.01.2023-31.12.2023)</t>
  </si>
  <si>
    <t>(01.01.2023-30.06.2023)</t>
  </si>
  <si>
    <t>Çocuk Yardımı</t>
  </si>
  <si>
    <t>Yemek Çeki İstisnalar</t>
  </si>
  <si>
    <t>Yemek Nakdi İstisnalar</t>
  </si>
  <si>
    <t>Kreş Yardımı</t>
  </si>
  <si>
    <t>İşverenlerce, kadın hizmet erbabına kreş ve gündüz bakımevi hizmeti verilmek suretiyle sağlanan menfaatler (İşverenlerce bu hizmetlerin verilmediği durumlarda, ödemenin doğrudan bu hizmetleri sağlayan gelir veya kurumlar vergisi mükelleflerine yapılması şartıyla, her bir çocuk için aylık, asgarî ücretin aylık brüt tutarının %15’ini aşmamak üzere bu istisnadan yararlanılır. Kreş ve gündüz bakımevi hizmetini sağlayanlara yapılan ödemelerin belirlenen istisna tutarını aşan kısmı ile hizmet erbabına bu amaçla nakden yapılan ödemeler ve sağlanan menfaatler ücret olarak vergilendirilir. Bu bentte yer alan %15 oranını, asgarî ücretin aylık brüt tutarının %50’sine kadar artırmaya ve kanuni seviyesine getirmeye Cumhurbaşkanı, bu istisnanın uygulanmasına ilişkin usul ve esasları belirlemeye Maliye Bakanlığı yetkilidir.).(3)(4)</t>
  </si>
  <si>
    <t>Tamamı</t>
  </si>
  <si>
    <t>GV İndirim</t>
  </si>
  <si>
    <r>
      <t>İşverenlerce işyeri veya işyerinin müştemilatı dışında kalan yerlerde hizmet erbabına </t>
    </r>
    <r>
      <rPr>
        <b/>
        <sz val="12"/>
        <rFont val="Times New Roman"/>
        <family val="1"/>
        <charset val="162"/>
      </rPr>
      <t>yemek</t>
    </r>
    <r>
      <rPr>
        <sz val="12"/>
        <rFont val="Times New Roman"/>
        <family val="1"/>
        <charset val="162"/>
      </rPr>
      <t xml:space="preserve"> verilmek suretiyle sağlanan menfaatlere ilişkin istisna tutarı ı  </t>
    </r>
    <r>
      <rPr>
        <b/>
        <sz val="12"/>
        <rFont val="Times New Roman"/>
        <family val="1"/>
        <charset val="162"/>
      </rPr>
      <t xml:space="preserve">(193 No'lu GVK 23. Maddesi) </t>
    </r>
  </si>
  <si>
    <r>
      <t xml:space="preserve">17.11.2022 tarihli  ve 2022/323 sayılı  Karar ile  yemek  bedeli adı  altında  sigortalılara veya  sigortalılar  için üçüncü  kişilere  yapılan  her türlü  ödemelerin, günlük  brüt asgari  ücretin yüzde  23,65’inin  prime esas  kazançtan istisna  tutulmasına karar verilmiştir. </t>
    </r>
    <r>
      <rPr>
        <b/>
        <sz val="12"/>
        <rFont val="Times New Roman"/>
        <family val="1"/>
        <charset val="162"/>
      </rPr>
      <t>(SGK Genelgesi 2022/20 "Yemek Bedeli")</t>
    </r>
  </si>
  <si>
    <t>Enerji Yardımı (Yakacak Yardımı</t>
  </si>
  <si>
    <t>DV</t>
  </si>
  <si>
    <t>9/11/2022 tarihli ve 32008 sayılı Resmi Gazetede yayımlanarak yürürlüğe giren 7420 sayılı Gelir Vergisi Kanunu ile Bazı Kanun ve Kanun Hükmünde Kararnamelerde Değişiklik Yapılmasına Dair Kanunun Geçici 1 inci maddesinde;
“(1) Bu maddenin yürürlüğe girdiği tarihten itibaren işverenler tarafından çalışanlara elektrik, doğalgaz ve diğer ısınma giderlerine karşılık olmak üzere 30/6/2023 tarihine kadar (bu tarih dâhil) mevcut ücretlerine/prime esas kazançlarına ilave olarak yapılan aylık 1.000 Türk lirasını aşmayan ödemeler, 31/5/2006 tarihli ve 5510 sayılı Sosyal Sigortalar ve Genel Sağlık Sigortası Kanununa göre prime esas kazanca dâhil edilmez ve bu tutar üzerinden 31/12/1960 tarihli ve 193 sayılı Gelir Vergisi Kanunu uyarınca gelir vergisi hesaplanmaz.</t>
  </si>
  <si>
    <t>Güncel bir açıklama veya uzatma bilgisi yapılmamıştır.</t>
  </si>
  <si>
    <t>AÜ</t>
  </si>
  <si>
    <t>Kıdem Tavan</t>
  </si>
  <si>
    <t>SGK Tavan</t>
  </si>
  <si>
    <t>V.Dilim</t>
  </si>
  <si>
    <t>Ayni/GV</t>
  </si>
  <si>
    <t>SGK/GV/DV</t>
  </si>
  <si>
    <t>GV/SGK</t>
  </si>
  <si>
    <t>Net Aylık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</si>
</sst>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charset val="162"/>
      <scheme val="minor"/>
    </font>
    <font>
      <b/>
      <sz val="12"/>
      <name val="Times New Roman"/>
      <family val="1"/>
      <charset val="162"/>
    </font>
    <font>
      <sz val="12"/>
      <name val="Times New Roman"/>
      <family val="1"/>
      <charset val="162"/>
    </font>
    <font>
      <b/>
      <sz val="12"/>
      <color theme="0"/>
      <name val="Times New Roman"/>
      <family val="1"/>
      <charset val="162"/>
    </font>
    <font>
      <b/>
      <sz val="12"/>
      <color rgb="FF000000"/>
      <name val="Times New Roman"/>
      <family val="1"/>
      <charset val="162"/>
    </font>
    <font>
      <sz val="12"/>
      <color rgb="FF000000"/>
      <name val="Times New Roman"/>
      <family val="1"/>
      <charset val="162"/>
    </font>
    <font>
      <sz val="12"/>
      <color rgb="FFFF0000"/>
      <name val="Times New Roman"/>
      <family val="1"/>
      <charset val="162"/>
    </font>
    <font>
      <b/>
      <sz val="12"/>
      <color rgb="FFFF0000"/>
      <name val="Times New Roman"/>
      <family val="1"/>
      <charset val="162"/>
    </font>
    <font>
      <sz val="10"/>
      <name val="Times New Roman"/>
      <family val="1"/>
      <charset val="162"/>
    </font>
    <font>
      <b/>
      <sz val="9"/>
      <color indexed="81"/>
      <name val="Tahoma"/>
      <family val="2"/>
      <charset val="162"/>
    </font>
    <font>
      <sz val="8"/>
      <name val="Times New Roman"/>
      <family val="1"/>
      <charset val="162"/>
    </font>
  </fonts>
  <fills count="5">
    <fill>
      <patternFill patternType="none"/>
    </fill>
    <fill>
      <patternFill patternType="gray125"/>
    </fill>
    <fill>
      <patternFill patternType="solid">
        <fgColor rgb="FFFFFFFF"/>
        <bgColor indexed="64"/>
      </patternFill>
    </fill>
    <fill>
      <patternFill patternType="solid">
        <fgColor theme="4" tint="-0.499984740745262"/>
        <bgColor indexed="64"/>
      </patternFill>
    </fill>
    <fill>
      <patternFill patternType="solid">
        <fgColor theme="2" tint="-0.49998474074526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xf>
    <xf numFmtId="9" fontId="3" fillId="0" borderId="1" xfId="0" applyNumberFormat="1" applyFont="1" applyBorder="1" applyAlignment="1">
      <alignment horizontal="center"/>
    </xf>
    <xf numFmtId="0" fontId="4" fillId="3" borderId="1" xfId="0" applyFont="1" applyFill="1" applyBorder="1" applyAlignment="1">
      <alignment horizontal="center" vertical="center"/>
    </xf>
    <xf numFmtId="0" fontId="5" fillId="0" borderId="4" xfId="0" applyFont="1" applyBorder="1" applyAlignment="1">
      <alignment horizontal="center" vertical="center" wrapText="1" readingOrder="1"/>
    </xf>
    <xf numFmtId="0" fontId="2" fillId="0" borderId="1" xfId="0" applyFont="1" applyBorder="1" applyAlignment="1">
      <alignment horizontal="center" vertical="center"/>
    </xf>
    <xf numFmtId="0" fontId="6" fillId="0" borderId="4" xfId="0" applyFont="1" applyBorder="1" applyAlignment="1">
      <alignment horizontal="left" wrapText="1" readingOrder="1"/>
    </xf>
    <xf numFmtId="9" fontId="6" fillId="0" borderId="4" xfId="0" applyNumberFormat="1" applyFont="1" applyBorder="1" applyAlignment="1">
      <alignment horizontal="center" wrapText="1" readingOrder="1"/>
    </xf>
    <xf numFmtId="0" fontId="6" fillId="0" borderId="4" xfId="0" applyFont="1" applyBorder="1" applyAlignment="1">
      <alignment horizontal="center" wrapText="1" readingOrder="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3" fillId="0" borderId="2" xfId="0" applyFont="1" applyBorder="1"/>
    <xf numFmtId="0" fontId="2" fillId="0" borderId="2" xfId="0" applyFont="1" applyBorder="1" applyAlignment="1">
      <alignment vertical="center"/>
    </xf>
    <xf numFmtId="2" fontId="3" fillId="0" borderId="0" xfId="0" applyNumberFormat="1" applyFont="1"/>
    <xf numFmtId="2" fontId="3" fillId="4" borderId="1" xfId="0" applyNumberFormat="1" applyFont="1" applyFill="1" applyBorder="1" applyAlignment="1">
      <alignment horizontal="center"/>
    </xf>
    <xf numFmtId="0" fontId="4" fillId="3" borderId="1" xfId="0" applyFont="1" applyFill="1" applyBorder="1" applyAlignment="1">
      <alignment horizontal="center" vertical="center"/>
    </xf>
    <xf numFmtId="0" fontId="3" fillId="0" borderId="2" xfId="0" applyFont="1" applyBorder="1" applyAlignment="1">
      <alignment horizontal="left"/>
    </xf>
    <xf numFmtId="0" fontId="3" fillId="0" borderId="3" xfId="0" applyFont="1" applyBorder="1" applyAlignment="1">
      <alignment horizontal="left"/>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0" xfId="0" applyFont="1"/>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0" xfId="0" applyNumberFormat="1" applyFont="1"/>
    <xf numFmtId="0" fontId="4" fillId="3" borderId="1" xfId="0" applyFont="1" applyFill="1" applyBorder="1" applyAlignment="1">
      <alignment vertical="center"/>
    </xf>
    <xf numFmtId="4" fontId="3" fillId="0" borderId="1" xfId="0" applyNumberFormat="1" applyFont="1" applyBorder="1" applyAlignment="1">
      <alignment horizontal="center"/>
    </xf>
    <xf numFmtId="4" fontId="3" fillId="2" borderId="1" xfId="0" applyNumberFormat="1" applyFont="1" applyFill="1" applyBorder="1" applyAlignment="1">
      <alignment horizontal="center" vertical="center"/>
    </xf>
    <xf numFmtId="0" fontId="3" fillId="2" borderId="0" xfId="0" applyFont="1" applyFill="1" applyBorder="1" applyAlignment="1">
      <alignment horizontal="left" vertical="center" wrapText="1"/>
    </xf>
    <xf numFmtId="4" fontId="3" fillId="2" borderId="0" xfId="0" applyNumberFormat="1" applyFont="1" applyFill="1" applyBorder="1" applyAlignment="1">
      <alignment horizontal="center" vertical="center"/>
    </xf>
    <xf numFmtId="4" fontId="3" fillId="0" borderId="0" xfId="0" applyNumberFormat="1" applyFont="1" applyBorder="1" applyAlignment="1">
      <alignment horizontal="center"/>
    </xf>
    <xf numFmtId="0" fontId="3" fillId="0" borderId="0" xfId="0" applyFont="1" applyBorder="1" applyAlignment="1">
      <alignment horizontal="center"/>
    </xf>
    <xf numFmtId="4" fontId="3" fillId="0" borderId="9" xfId="0" applyNumberFormat="1" applyFont="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center" vertical="center"/>
    </xf>
    <xf numFmtId="4"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7" fillId="0" borderId="8" xfId="0" applyFont="1" applyBorder="1" applyAlignment="1">
      <alignment vertical="center"/>
    </xf>
    <xf numFmtId="0" fontId="3" fillId="2" borderId="2"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3" xfId="0" applyFont="1" applyFill="1" applyBorder="1" applyAlignment="1">
      <alignment horizontal="left" vertical="top" wrapText="1"/>
    </xf>
    <xf numFmtId="0" fontId="7" fillId="0" borderId="0" xfId="0" applyFont="1" applyAlignment="1">
      <alignment horizontal="center" vertical="center"/>
    </xf>
    <xf numFmtId="4" fontId="2" fillId="0" borderId="1" xfId="0" applyNumberFormat="1" applyFont="1" applyBorder="1" applyAlignment="1">
      <alignment horizontal="center" vertical="center"/>
    </xf>
    <xf numFmtId="4" fontId="2" fillId="0" borderId="9" xfId="0" applyNumberFormat="1" applyFont="1" applyBorder="1" applyAlignment="1">
      <alignment horizontal="center" vertical="center"/>
    </xf>
    <xf numFmtId="0" fontId="4" fillId="3" borderId="2"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7" xfId="0" applyFont="1" applyFill="1" applyBorder="1" applyAlignment="1">
      <alignment horizontal="center" vertical="center"/>
    </xf>
    <xf numFmtId="0" fontId="9" fillId="0" borderId="1" xfId="0" applyFont="1" applyBorder="1" applyAlignment="1">
      <alignment horizontal="left" vertical="top" wrapText="1"/>
    </xf>
    <xf numFmtId="0" fontId="3" fillId="2" borderId="0" xfId="0" applyFont="1" applyFill="1" applyBorder="1" applyAlignment="1">
      <alignment horizontal="center" vertical="center" wrapText="1"/>
    </xf>
    <xf numFmtId="4" fontId="3" fillId="0" borderId="0" xfId="0" applyNumberFormat="1" applyFont="1" applyBorder="1" applyAlignment="1">
      <alignment horizontal="center" vertical="center"/>
    </xf>
    <xf numFmtId="9" fontId="3" fillId="0" borderId="0" xfId="0" applyNumberFormat="1" applyFont="1" applyBorder="1" applyAlignment="1">
      <alignment horizontal="center" vertical="center"/>
    </xf>
    <xf numFmtId="0" fontId="11" fillId="2" borderId="1" xfId="0" applyFont="1" applyFill="1" applyBorder="1" applyAlignment="1">
      <alignment horizontal="left" vertical="top" wrapText="1"/>
    </xf>
  </cellXfs>
  <cellStyles count="2">
    <cellStyle name="Normal" xfId="0" builtinId="0"/>
    <cellStyle name="Normal 2" xfId="1" xr:uid="{A4CB1890-A60C-4091-ACC9-77285365EB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3"/>
  <sheetViews>
    <sheetView tabSelected="1" topLeftCell="A6" zoomScale="85" zoomScaleNormal="85" workbookViewId="0">
      <selection activeCell="F20" sqref="F20"/>
    </sheetView>
  </sheetViews>
  <sheetFormatPr defaultColWidth="9.140625" defaultRowHeight="15.75" x14ac:dyDescent="0.25"/>
  <cols>
    <col min="1" max="1" width="37.42578125" style="3" customWidth="1"/>
    <col min="2" max="2" width="17.28515625" style="3" customWidth="1"/>
    <col min="3" max="3" width="18.7109375" style="3" customWidth="1"/>
    <col min="4" max="4" width="23.85546875" style="3" bestFit="1" customWidth="1"/>
    <col min="5" max="5" width="12.42578125" style="3" bestFit="1" customWidth="1"/>
    <col min="6" max="6" width="12.85546875" style="3" bestFit="1" customWidth="1"/>
    <col min="7" max="7" width="25.7109375" style="3" bestFit="1" customWidth="1"/>
    <col min="8" max="8" width="13.85546875" style="3" bestFit="1" customWidth="1"/>
    <col min="9" max="16384" width="9.140625" style="3"/>
  </cols>
  <sheetData>
    <row r="1" spans="1:8" ht="24.95" customHeight="1" x14ac:dyDescent="0.25">
      <c r="A1" s="20" t="s">
        <v>58</v>
      </c>
      <c r="B1" s="20"/>
      <c r="C1" s="20"/>
      <c r="D1" s="20"/>
      <c r="G1" s="8" t="s">
        <v>38</v>
      </c>
    </row>
    <row r="2" spans="1:8" x14ac:dyDescent="0.25">
      <c r="A2" s="5" t="s">
        <v>0</v>
      </c>
      <c r="B2" s="5" t="s">
        <v>26</v>
      </c>
      <c r="C2" s="5" t="s">
        <v>27</v>
      </c>
      <c r="D2" s="10" t="s">
        <v>103</v>
      </c>
      <c r="G2" s="52"/>
    </row>
    <row r="3" spans="1:8" x14ac:dyDescent="0.25">
      <c r="A3" s="4" t="s">
        <v>63</v>
      </c>
      <c r="B3" s="29">
        <f>+C3/30</f>
        <v>447.15</v>
      </c>
      <c r="C3" s="29">
        <v>13414.5</v>
      </c>
      <c r="D3" s="29">
        <f>ROUNDDOWN(+C3*0.85,2)</f>
        <v>11402.32</v>
      </c>
      <c r="G3" s="52" t="s">
        <v>80</v>
      </c>
      <c r="H3" s="18" t="s">
        <v>96</v>
      </c>
    </row>
    <row r="4" spans="1:8" x14ac:dyDescent="0.25">
      <c r="A4" s="4" t="s">
        <v>62</v>
      </c>
      <c r="B4" s="29">
        <f>+C4/30</f>
        <v>333.6</v>
      </c>
      <c r="C4" s="29">
        <v>10008</v>
      </c>
      <c r="D4" s="29">
        <f>ROUNDDOWN(+C4*0.85,2)</f>
        <v>8506.7999999999993</v>
      </c>
      <c r="G4" s="52" t="s">
        <v>82</v>
      </c>
      <c r="H4" s="18" t="s">
        <v>96</v>
      </c>
    </row>
    <row r="6" spans="1:8" x14ac:dyDescent="0.25">
      <c r="A6" s="20" t="s">
        <v>59</v>
      </c>
      <c r="B6" s="20"/>
      <c r="C6" s="20"/>
      <c r="D6" s="20"/>
    </row>
    <row r="7" spans="1:8" ht="63" x14ac:dyDescent="0.25">
      <c r="A7" s="5" t="s">
        <v>1</v>
      </c>
      <c r="B7" s="5" t="s">
        <v>2</v>
      </c>
      <c r="C7" s="25" t="s">
        <v>3</v>
      </c>
      <c r="D7" s="25"/>
    </row>
    <row r="8" spans="1:8" ht="31.5" customHeight="1" x14ac:dyDescent="0.25">
      <c r="A8" s="1" t="s">
        <v>65</v>
      </c>
      <c r="B8" s="29">
        <f>+C8/30</f>
        <v>3353.6299999999997</v>
      </c>
      <c r="C8" s="30">
        <v>100608.9</v>
      </c>
      <c r="D8" s="30"/>
      <c r="G8" s="52" t="s">
        <v>80</v>
      </c>
      <c r="H8" s="3" t="s">
        <v>98</v>
      </c>
    </row>
    <row r="9" spans="1:8" x14ac:dyDescent="0.25">
      <c r="A9" s="1" t="s">
        <v>64</v>
      </c>
      <c r="B9" s="29">
        <f>+C4</f>
        <v>10008</v>
      </c>
      <c r="C9" s="30">
        <f>+C4*7.5</f>
        <v>75060</v>
      </c>
      <c r="D9" s="30"/>
      <c r="E9" s="31"/>
      <c r="G9" s="52" t="s">
        <v>82</v>
      </c>
      <c r="H9" s="3" t="s">
        <v>98</v>
      </c>
    </row>
    <row r="10" spans="1:8" x14ac:dyDescent="0.25">
      <c r="B10" s="26"/>
      <c r="C10" s="26"/>
    </row>
    <row r="11" spans="1:8" x14ac:dyDescent="0.25">
      <c r="A11" s="20" t="s">
        <v>60</v>
      </c>
      <c r="B11" s="20"/>
      <c r="C11" s="20"/>
      <c r="D11" s="20"/>
    </row>
    <row r="12" spans="1:8" x14ac:dyDescent="0.25">
      <c r="A12" s="5" t="s">
        <v>19</v>
      </c>
      <c r="B12" s="25" t="s">
        <v>20</v>
      </c>
      <c r="C12" s="25"/>
      <c r="D12" s="25"/>
    </row>
    <row r="13" spans="1:8" x14ac:dyDescent="0.25">
      <c r="A13" s="4" t="s">
        <v>67</v>
      </c>
      <c r="B13" s="30">
        <v>23489.83</v>
      </c>
      <c r="C13" s="30"/>
      <c r="D13" s="30"/>
      <c r="G13" s="52" t="s">
        <v>80</v>
      </c>
      <c r="H13" s="3" t="s">
        <v>97</v>
      </c>
    </row>
    <row r="14" spans="1:8" x14ac:dyDescent="0.25">
      <c r="A14" s="4" t="s">
        <v>66</v>
      </c>
      <c r="B14" s="30">
        <v>19982.830000000002</v>
      </c>
      <c r="C14" s="30"/>
      <c r="D14" s="30"/>
      <c r="G14" s="52" t="s">
        <v>82</v>
      </c>
      <c r="H14" s="3" t="s">
        <v>97</v>
      </c>
    </row>
    <row r="16" spans="1:8" x14ac:dyDescent="0.25">
      <c r="A16" s="20" t="s">
        <v>61</v>
      </c>
      <c r="B16" s="20"/>
      <c r="C16" s="20"/>
      <c r="D16" s="20"/>
    </row>
    <row r="17" spans="1:8" x14ac:dyDescent="0.25">
      <c r="A17" s="5" t="s">
        <v>21</v>
      </c>
      <c r="B17" s="25" t="s">
        <v>22</v>
      </c>
      <c r="C17" s="25"/>
      <c r="D17" s="25"/>
      <c r="G17" s="52"/>
    </row>
    <row r="18" spans="1:8" x14ac:dyDescent="0.25">
      <c r="A18" s="2" t="s">
        <v>68</v>
      </c>
      <c r="B18" s="28">
        <v>0.15</v>
      </c>
      <c r="C18" s="28"/>
      <c r="D18" s="28"/>
      <c r="G18" s="52" t="s">
        <v>81</v>
      </c>
      <c r="H18" s="3" t="s">
        <v>99</v>
      </c>
    </row>
    <row r="19" spans="1:8" ht="31.5" x14ac:dyDescent="0.25">
      <c r="A19" s="2" t="s">
        <v>69</v>
      </c>
      <c r="B19" s="28">
        <v>0.2</v>
      </c>
      <c r="C19" s="28"/>
      <c r="D19" s="28"/>
      <c r="G19" s="52" t="s">
        <v>81</v>
      </c>
      <c r="H19" s="3" t="s">
        <v>99</v>
      </c>
    </row>
    <row r="20" spans="1:8" ht="31.5" x14ac:dyDescent="0.25">
      <c r="A20" s="2" t="s">
        <v>70</v>
      </c>
      <c r="B20" s="28">
        <v>0.27</v>
      </c>
      <c r="C20" s="28"/>
      <c r="D20" s="28"/>
      <c r="G20" s="52" t="s">
        <v>81</v>
      </c>
      <c r="H20" s="3" t="s">
        <v>99</v>
      </c>
    </row>
    <row r="21" spans="1:8" ht="31.5" x14ac:dyDescent="0.25">
      <c r="A21" s="2" t="s">
        <v>71</v>
      </c>
      <c r="B21" s="28">
        <v>0.35</v>
      </c>
      <c r="C21" s="28"/>
      <c r="D21" s="28"/>
      <c r="G21" s="52" t="s">
        <v>81</v>
      </c>
      <c r="H21" s="3" t="s">
        <v>99</v>
      </c>
    </row>
    <row r="22" spans="1:8" ht="31.5" x14ac:dyDescent="0.25">
      <c r="A22" s="2" t="s">
        <v>72</v>
      </c>
      <c r="B22" s="28">
        <v>0.4</v>
      </c>
      <c r="C22" s="28"/>
      <c r="D22" s="28"/>
      <c r="G22" s="52" t="s">
        <v>81</v>
      </c>
      <c r="H22" s="3" t="s">
        <v>99</v>
      </c>
    </row>
    <row r="23" spans="1:8" ht="16.5" customHeight="1" x14ac:dyDescent="0.25"/>
    <row r="24" spans="1:8" ht="31.5" customHeight="1" x14ac:dyDescent="0.25">
      <c r="A24" s="20" t="s">
        <v>23</v>
      </c>
      <c r="B24" s="20"/>
      <c r="C24" s="20"/>
      <c r="D24" s="20"/>
    </row>
    <row r="25" spans="1:8" x14ac:dyDescent="0.25">
      <c r="A25" s="5" t="s">
        <v>24</v>
      </c>
      <c r="B25" s="25" t="s">
        <v>25</v>
      </c>
      <c r="C25" s="25"/>
      <c r="D25" s="25"/>
    </row>
    <row r="26" spans="1:8" x14ac:dyDescent="0.25">
      <c r="A26" s="2" t="s">
        <v>4</v>
      </c>
      <c r="B26" s="27" t="s">
        <v>5</v>
      </c>
      <c r="C26" s="27"/>
      <c r="D26" s="27"/>
    </row>
    <row r="27" spans="1:8" x14ac:dyDescent="0.25">
      <c r="A27" s="2" t="s">
        <v>6</v>
      </c>
      <c r="B27" s="27" t="s">
        <v>7</v>
      </c>
      <c r="C27" s="27"/>
      <c r="D27" s="27"/>
    </row>
    <row r="28" spans="1:8" x14ac:dyDescent="0.25">
      <c r="A28" s="2" t="s">
        <v>8</v>
      </c>
      <c r="B28" s="27" t="s">
        <v>9</v>
      </c>
      <c r="C28" s="27"/>
      <c r="D28" s="27"/>
    </row>
    <row r="30" spans="1:8" x14ac:dyDescent="0.25">
      <c r="A30" s="20" t="s">
        <v>10</v>
      </c>
      <c r="B30" s="20"/>
      <c r="C30" s="20"/>
      <c r="D30" s="20"/>
    </row>
    <row r="31" spans="1:8" x14ac:dyDescent="0.25">
      <c r="A31" s="2" t="s">
        <v>11</v>
      </c>
      <c r="B31" s="27" t="s">
        <v>12</v>
      </c>
      <c r="C31" s="27"/>
      <c r="D31" s="27"/>
    </row>
    <row r="32" spans="1:8" x14ac:dyDescent="0.25">
      <c r="A32" s="2" t="s">
        <v>13</v>
      </c>
      <c r="B32" s="27" t="s">
        <v>14</v>
      </c>
      <c r="C32" s="27"/>
      <c r="D32" s="27"/>
    </row>
    <row r="33" spans="1:8" x14ac:dyDescent="0.25">
      <c r="A33" s="2" t="s">
        <v>15</v>
      </c>
      <c r="B33" s="27" t="s">
        <v>16</v>
      </c>
      <c r="C33" s="27"/>
      <c r="D33" s="27"/>
    </row>
    <row r="34" spans="1:8" x14ac:dyDescent="0.25">
      <c r="A34" s="2" t="s">
        <v>17</v>
      </c>
      <c r="B34" s="27" t="s">
        <v>18</v>
      </c>
      <c r="C34" s="27"/>
      <c r="D34" s="27"/>
    </row>
    <row r="36" spans="1:8" x14ac:dyDescent="0.25">
      <c r="A36" s="20" t="s">
        <v>84</v>
      </c>
      <c r="B36" s="20"/>
      <c r="C36" s="20"/>
      <c r="D36" s="20"/>
      <c r="E36" s="32" t="s">
        <v>74</v>
      </c>
      <c r="F36" s="32" t="s">
        <v>73</v>
      </c>
    </row>
    <row r="37" spans="1:8" ht="52.5" customHeight="1" x14ac:dyDescent="0.25">
      <c r="A37" s="49" t="s">
        <v>90</v>
      </c>
      <c r="B37" s="50"/>
      <c r="C37" s="51"/>
      <c r="D37" s="34">
        <v>110</v>
      </c>
      <c r="E37" s="53">
        <f>+D37*(1+F37)</f>
        <v>121.00000000000001</v>
      </c>
      <c r="F37" s="46">
        <v>0.1</v>
      </c>
      <c r="G37" s="48" t="s">
        <v>79</v>
      </c>
      <c r="H37" s="52" t="s">
        <v>35</v>
      </c>
    </row>
    <row r="38" spans="1:8" ht="85.5" customHeight="1" x14ac:dyDescent="0.25">
      <c r="A38" s="41" t="s">
        <v>91</v>
      </c>
      <c r="B38" s="42"/>
      <c r="C38" s="43"/>
      <c r="D38" s="34">
        <f>+C3*0.2365/30</f>
        <v>105.750975</v>
      </c>
      <c r="E38" s="54">
        <v>0</v>
      </c>
      <c r="F38" s="46">
        <v>0</v>
      </c>
      <c r="G38" s="52" t="s">
        <v>80</v>
      </c>
      <c r="H38" s="52" t="s">
        <v>36</v>
      </c>
    </row>
    <row r="39" spans="1:8" ht="50.25" customHeight="1" x14ac:dyDescent="0.25">
      <c r="A39" s="49" t="s">
        <v>90</v>
      </c>
      <c r="B39" s="50"/>
      <c r="C39" s="51"/>
      <c r="D39" s="34">
        <v>110</v>
      </c>
      <c r="E39" s="53">
        <f>+D39*(1+F39)</f>
        <v>118.80000000000001</v>
      </c>
      <c r="F39" s="46">
        <v>0.08</v>
      </c>
      <c r="G39" s="48" t="s">
        <v>77</v>
      </c>
      <c r="H39" s="52" t="s">
        <v>35</v>
      </c>
    </row>
    <row r="40" spans="1:8" ht="90" customHeight="1" x14ac:dyDescent="0.25">
      <c r="A40" s="41" t="s">
        <v>91</v>
      </c>
      <c r="B40" s="42"/>
      <c r="C40" s="43"/>
      <c r="D40" s="34">
        <f>+C4*0.2365/30</f>
        <v>78.8964</v>
      </c>
      <c r="E40" s="54">
        <v>0</v>
      </c>
      <c r="F40" s="46">
        <v>0</v>
      </c>
      <c r="G40" s="52" t="s">
        <v>82</v>
      </c>
      <c r="H40" s="52" t="s">
        <v>36</v>
      </c>
    </row>
    <row r="41" spans="1:8" x14ac:dyDescent="0.25">
      <c r="A41" s="20" t="s">
        <v>85</v>
      </c>
      <c r="B41" s="20"/>
      <c r="C41" s="20"/>
      <c r="D41" s="20"/>
      <c r="E41" s="32" t="s">
        <v>74</v>
      </c>
      <c r="F41" s="32" t="s">
        <v>73</v>
      </c>
      <c r="G41" s="52"/>
      <c r="H41" s="52"/>
    </row>
    <row r="42" spans="1:8" ht="56.25" customHeight="1" x14ac:dyDescent="0.25">
      <c r="A42" s="49" t="s">
        <v>75</v>
      </c>
      <c r="B42" s="50"/>
      <c r="C42" s="51"/>
      <c r="D42" s="34">
        <v>110</v>
      </c>
      <c r="E42" s="39">
        <v>0</v>
      </c>
      <c r="F42" s="46">
        <v>0</v>
      </c>
      <c r="G42" s="52" t="s">
        <v>81</v>
      </c>
      <c r="H42" s="52" t="s">
        <v>35</v>
      </c>
    </row>
    <row r="43" spans="1:8" ht="85.5" customHeight="1" x14ac:dyDescent="0.25">
      <c r="A43" s="41" t="s">
        <v>76</v>
      </c>
      <c r="B43" s="42"/>
      <c r="C43" s="43"/>
      <c r="D43" s="34">
        <f>+C3*0.2365/30</f>
        <v>105.750975</v>
      </c>
      <c r="E43" s="39">
        <v>0</v>
      </c>
      <c r="F43" s="46">
        <v>0</v>
      </c>
      <c r="G43" s="52" t="s">
        <v>80</v>
      </c>
      <c r="H43" s="52" t="s">
        <v>36</v>
      </c>
    </row>
    <row r="44" spans="1:8" ht="85.5" customHeight="1" x14ac:dyDescent="0.25">
      <c r="A44" s="41" t="s">
        <v>76</v>
      </c>
      <c r="B44" s="42"/>
      <c r="C44" s="43"/>
      <c r="D44" s="34">
        <f>+C4*0.2365/30</f>
        <v>78.8964</v>
      </c>
      <c r="E44" s="39">
        <v>0</v>
      </c>
      <c r="F44" s="46">
        <v>0</v>
      </c>
      <c r="G44" s="52" t="s">
        <v>82</v>
      </c>
      <c r="H44" s="52" t="s">
        <v>36</v>
      </c>
    </row>
    <row r="45" spans="1:8" x14ac:dyDescent="0.25">
      <c r="A45" s="20" t="s">
        <v>78</v>
      </c>
      <c r="B45" s="20"/>
      <c r="C45" s="20"/>
      <c r="D45" s="20"/>
      <c r="E45" s="32"/>
      <c r="F45" s="32"/>
    </row>
    <row r="46" spans="1:8" ht="36" customHeight="1" x14ac:dyDescent="0.25">
      <c r="A46" s="40" t="s">
        <v>28</v>
      </c>
      <c r="B46" s="40"/>
      <c r="C46" s="40"/>
      <c r="D46" s="34">
        <v>56</v>
      </c>
      <c r="E46" s="45">
        <v>0</v>
      </c>
      <c r="F46" s="46">
        <v>0</v>
      </c>
      <c r="H46" s="3" t="s">
        <v>100</v>
      </c>
    </row>
    <row r="47" spans="1:8" ht="36" customHeight="1" x14ac:dyDescent="0.25">
      <c r="A47" s="60"/>
      <c r="B47" s="60"/>
      <c r="C47" s="60"/>
      <c r="D47" s="36"/>
      <c r="E47" s="61"/>
      <c r="F47" s="62"/>
    </row>
    <row r="48" spans="1:8" x14ac:dyDescent="0.25">
      <c r="A48" s="55" t="s">
        <v>92</v>
      </c>
      <c r="B48" s="56"/>
      <c r="C48" s="57"/>
      <c r="D48" s="32" t="s">
        <v>36</v>
      </c>
      <c r="E48" s="32" t="s">
        <v>35</v>
      </c>
      <c r="F48" s="32" t="s">
        <v>93</v>
      </c>
    </row>
    <row r="49" spans="1:8" ht="112.5" customHeight="1" x14ac:dyDescent="0.25">
      <c r="A49" s="63" t="s">
        <v>94</v>
      </c>
      <c r="B49" s="63"/>
      <c r="C49" s="63"/>
      <c r="D49" s="34">
        <v>1000</v>
      </c>
      <c r="E49" s="45">
        <v>1000</v>
      </c>
      <c r="F49" s="34">
        <v>1000</v>
      </c>
      <c r="G49" s="52" t="s">
        <v>82</v>
      </c>
      <c r="H49" s="52" t="s">
        <v>101</v>
      </c>
    </row>
    <row r="50" spans="1:8" x14ac:dyDescent="0.25">
      <c r="A50" s="40" t="s">
        <v>95</v>
      </c>
      <c r="B50" s="40"/>
      <c r="C50" s="40"/>
      <c r="D50" s="34">
        <v>0</v>
      </c>
      <c r="E50" s="33">
        <v>0</v>
      </c>
      <c r="F50" s="33">
        <v>0</v>
      </c>
      <c r="G50" s="52" t="s">
        <v>80</v>
      </c>
      <c r="H50" s="52" t="s">
        <v>101</v>
      </c>
    </row>
    <row r="51" spans="1:8" x14ac:dyDescent="0.25">
      <c r="A51" s="35"/>
      <c r="B51" s="35"/>
      <c r="C51" s="35"/>
      <c r="D51" s="36"/>
      <c r="E51" s="37"/>
      <c r="F51" s="38"/>
    </row>
    <row r="53" spans="1:8" x14ac:dyDescent="0.25">
      <c r="A53" s="20" t="s">
        <v>29</v>
      </c>
      <c r="B53" s="20"/>
      <c r="C53" s="20"/>
      <c r="D53" s="20"/>
    </row>
    <row r="54" spans="1:8" x14ac:dyDescent="0.25">
      <c r="A54" s="21" t="s">
        <v>30</v>
      </c>
      <c r="B54" s="22"/>
      <c r="C54" s="7">
        <v>0.8</v>
      </c>
      <c r="D54" s="33">
        <v>4400</v>
      </c>
      <c r="G54" s="52" t="s">
        <v>81</v>
      </c>
      <c r="H54" s="3" t="s">
        <v>35</v>
      </c>
    </row>
    <row r="55" spans="1:8" x14ac:dyDescent="0.25">
      <c r="A55" s="21" t="s">
        <v>31</v>
      </c>
      <c r="B55" s="22"/>
      <c r="C55" s="7">
        <v>0.6</v>
      </c>
      <c r="D55" s="33">
        <v>2600</v>
      </c>
      <c r="G55" s="52" t="s">
        <v>81</v>
      </c>
      <c r="H55" s="3" t="s">
        <v>35</v>
      </c>
    </row>
    <row r="56" spans="1:8" x14ac:dyDescent="0.25">
      <c r="A56" s="21" t="s">
        <v>32</v>
      </c>
      <c r="B56" s="22"/>
      <c r="C56" s="7">
        <v>0.4</v>
      </c>
      <c r="D56" s="33">
        <v>1100</v>
      </c>
      <c r="G56" s="52" t="s">
        <v>81</v>
      </c>
      <c r="H56" s="3" t="s">
        <v>35</v>
      </c>
    </row>
    <row r="58" spans="1:8" ht="16.5" x14ac:dyDescent="0.25">
      <c r="A58" s="23" t="s">
        <v>37</v>
      </c>
      <c r="B58" s="24"/>
      <c r="C58" s="24"/>
    </row>
    <row r="59" spans="1:8" ht="16.5" thickBot="1" x14ac:dyDescent="0.3">
      <c r="A59" s="9" t="s">
        <v>38</v>
      </c>
      <c r="B59" s="9" t="s">
        <v>39</v>
      </c>
      <c r="C59" s="9" t="s">
        <v>40</v>
      </c>
    </row>
    <row r="60" spans="1:8" ht="16.5" thickBot="1" x14ac:dyDescent="0.3">
      <c r="A60" s="11" t="s">
        <v>41</v>
      </c>
      <c r="B60" s="12">
        <v>0.14000000000000001</v>
      </c>
      <c r="C60" s="13" t="s">
        <v>42</v>
      </c>
    </row>
    <row r="61" spans="1:8" ht="16.5" thickBot="1" x14ac:dyDescent="0.3">
      <c r="A61" s="11" t="s">
        <v>43</v>
      </c>
      <c r="B61" s="12">
        <v>0.01</v>
      </c>
      <c r="C61" s="12">
        <v>0</v>
      </c>
    </row>
    <row r="62" spans="1:8" ht="16.5" thickBot="1" x14ac:dyDescent="0.3">
      <c r="A62" s="11" t="s">
        <v>44</v>
      </c>
      <c r="B62" s="13" t="s">
        <v>45</v>
      </c>
      <c r="C62" s="13" t="s">
        <v>46</v>
      </c>
    </row>
    <row r="63" spans="1:8" ht="16.5" thickBot="1" x14ac:dyDescent="0.3">
      <c r="A63" s="11" t="s">
        <v>47</v>
      </c>
      <c r="B63" s="12">
        <v>0.02</v>
      </c>
      <c r="C63" s="12">
        <v>0</v>
      </c>
    </row>
    <row r="65" spans="1:8" x14ac:dyDescent="0.25">
      <c r="A65" s="23" t="s">
        <v>48</v>
      </c>
      <c r="B65" s="24"/>
      <c r="C65" s="24"/>
      <c r="D65" s="24"/>
    </row>
    <row r="66" spans="1:8" x14ac:dyDescent="0.25">
      <c r="A66" s="17" t="s">
        <v>52</v>
      </c>
      <c r="B66" s="10" t="s">
        <v>89</v>
      </c>
      <c r="C66" s="10" t="s">
        <v>53</v>
      </c>
      <c r="D66" s="10" t="s">
        <v>54</v>
      </c>
    </row>
    <row r="67" spans="1:8" x14ac:dyDescent="0.25">
      <c r="A67" s="16" t="s">
        <v>50</v>
      </c>
      <c r="B67" s="7">
        <v>1</v>
      </c>
      <c r="C67" s="7" t="s">
        <v>55</v>
      </c>
      <c r="D67" s="6" t="s">
        <v>56</v>
      </c>
    </row>
    <row r="68" spans="1:8" x14ac:dyDescent="0.25">
      <c r="A68" s="16" t="s">
        <v>49</v>
      </c>
      <c r="B68" s="7">
        <v>0.5</v>
      </c>
      <c r="C68" s="7" t="s">
        <v>55</v>
      </c>
      <c r="D68" s="6" t="s">
        <v>56</v>
      </c>
    </row>
    <row r="69" spans="1:8" x14ac:dyDescent="0.25">
      <c r="A69" s="16" t="s">
        <v>51</v>
      </c>
      <c r="B69" s="7">
        <v>1</v>
      </c>
      <c r="C69" s="7" t="s">
        <v>55</v>
      </c>
      <c r="D69" s="6" t="s">
        <v>56</v>
      </c>
    </row>
    <row r="70" spans="1:8" x14ac:dyDescent="0.25">
      <c r="A70" s="16" t="s">
        <v>57</v>
      </c>
      <c r="B70" s="7">
        <v>0.5</v>
      </c>
      <c r="C70" s="7" t="s">
        <v>55</v>
      </c>
      <c r="D70" s="6" t="s">
        <v>56</v>
      </c>
    </row>
    <row r="72" spans="1:8" x14ac:dyDescent="0.25">
      <c r="A72" s="20" t="s">
        <v>33</v>
      </c>
      <c r="B72" s="20"/>
      <c r="C72" s="20"/>
      <c r="D72" s="20"/>
    </row>
    <row r="73" spans="1:8" x14ac:dyDescent="0.25">
      <c r="A73" s="14"/>
      <c r="B73" s="15"/>
      <c r="C73" s="8" t="s">
        <v>35</v>
      </c>
      <c r="D73" s="8" t="s">
        <v>36</v>
      </c>
    </row>
    <row r="74" spans="1:8" x14ac:dyDescent="0.25">
      <c r="A74" s="21" t="s">
        <v>83</v>
      </c>
      <c r="B74" s="22"/>
      <c r="C74" s="19"/>
      <c r="D74" s="33">
        <f>+C3*0.02</f>
        <v>268.29000000000002</v>
      </c>
      <c r="G74" s="52" t="s">
        <v>80</v>
      </c>
      <c r="H74" s="3" t="s">
        <v>36</v>
      </c>
    </row>
    <row r="75" spans="1:8" x14ac:dyDescent="0.25">
      <c r="A75" s="21" t="s">
        <v>34</v>
      </c>
      <c r="B75" s="22"/>
      <c r="C75" s="19"/>
      <c r="D75" s="33">
        <f>+C3*0.1</f>
        <v>1341.45</v>
      </c>
      <c r="G75" s="52" t="s">
        <v>80</v>
      </c>
      <c r="H75" s="3" t="s">
        <v>36</v>
      </c>
    </row>
    <row r="76" spans="1:8" x14ac:dyDescent="0.25">
      <c r="A76" s="21" t="s">
        <v>83</v>
      </c>
      <c r="B76" s="22"/>
      <c r="C76" s="19"/>
      <c r="D76" s="33">
        <f>+C4*0.02</f>
        <v>200.16</v>
      </c>
      <c r="G76" s="52" t="s">
        <v>82</v>
      </c>
      <c r="H76" s="3" t="s">
        <v>36</v>
      </c>
    </row>
    <row r="77" spans="1:8" x14ac:dyDescent="0.25">
      <c r="A77" s="21" t="s">
        <v>34</v>
      </c>
      <c r="B77" s="22"/>
      <c r="C77" s="19"/>
      <c r="D77" s="33">
        <f>+C4*0.1</f>
        <v>1000.8000000000001</v>
      </c>
      <c r="G77" s="52" t="s">
        <v>82</v>
      </c>
      <c r="H77" s="3" t="s">
        <v>36</v>
      </c>
    </row>
    <row r="80" spans="1:8" x14ac:dyDescent="0.25">
      <c r="A80" s="55" t="s">
        <v>86</v>
      </c>
      <c r="B80" s="56"/>
      <c r="C80" s="56"/>
      <c r="D80" s="57"/>
    </row>
    <row r="81" spans="1:8" x14ac:dyDescent="0.25">
      <c r="A81" s="58"/>
      <c r="B81" s="15"/>
      <c r="C81" s="8" t="s">
        <v>35</v>
      </c>
      <c r="D81" s="8" t="s">
        <v>36</v>
      </c>
    </row>
    <row r="82" spans="1:8" ht="163.5" customHeight="1" x14ac:dyDescent="0.25">
      <c r="A82" s="59" t="s">
        <v>87</v>
      </c>
      <c r="B82" s="59"/>
      <c r="C82" s="45">
        <f>+C3/2</f>
        <v>6707.25</v>
      </c>
      <c r="D82" s="47" t="s">
        <v>88</v>
      </c>
      <c r="G82" s="52" t="s">
        <v>80</v>
      </c>
      <c r="H82" s="44" t="s">
        <v>102</v>
      </c>
    </row>
    <row r="83" spans="1:8" ht="167.25" customHeight="1" x14ac:dyDescent="0.25">
      <c r="A83" s="59" t="s">
        <v>87</v>
      </c>
      <c r="B83" s="59"/>
      <c r="C83" s="45">
        <f>+C4/2</f>
        <v>5004</v>
      </c>
      <c r="D83" s="47" t="s">
        <v>88</v>
      </c>
      <c r="G83" s="52" t="s">
        <v>82</v>
      </c>
      <c r="H83" s="44" t="s">
        <v>102</v>
      </c>
    </row>
  </sheetData>
  <autoFilter ref="A1:H83" xr:uid="{00000000-0001-0000-0000-000000000000}">
    <filterColumn colId="0" showButton="0"/>
    <filterColumn colId="1" showButton="0"/>
    <filterColumn colId="2" showButton="0"/>
  </autoFilter>
  <mergeCells count="55">
    <mergeCell ref="A80:D80"/>
    <mergeCell ref="A82:B82"/>
    <mergeCell ref="A83:B83"/>
    <mergeCell ref="A48:C48"/>
    <mergeCell ref="A49:C49"/>
    <mergeCell ref="A50:C50"/>
    <mergeCell ref="A74:B74"/>
    <mergeCell ref="A75:B75"/>
    <mergeCell ref="A41:D41"/>
    <mergeCell ref="A43:C43"/>
    <mergeCell ref="A44:C44"/>
    <mergeCell ref="A42:C42"/>
    <mergeCell ref="A40:C40"/>
    <mergeCell ref="A37:C37"/>
    <mergeCell ref="A38:C38"/>
    <mergeCell ref="A45:D45"/>
    <mergeCell ref="A46:C46"/>
    <mergeCell ref="B31:D31"/>
    <mergeCell ref="B26:D26"/>
    <mergeCell ref="A54:B54"/>
    <mergeCell ref="A55:B55"/>
    <mergeCell ref="A56:B56"/>
    <mergeCell ref="B32:D32"/>
    <mergeCell ref="B33:D33"/>
    <mergeCell ref="B34:D34"/>
    <mergeCell ref="A36:D36"/>
    <mergeCell ref="A53:D53"/>
    <mergeCell ref="A39:C39"/>
    <mergeCell ref="B27:D27"/>
    <mergeCell ref="B28:D28"/>
    <mergeCell ref="A30:D30"/>
    <mergeCell ref="A24:D24"/>
    <mergeCell ref="B17:D17"/>
    <mergeCell ref="B18:D18"/>
    <mergeCell ref="B19:D19"/>
    <mergeCell ref="B20:D20"/>
    <mergeCell ref="B22:D22"/>
    <mergeCell ref="B21:D21"/>
    <mergeCell ref="B25:D25"/>
    <mergeCell ref="A11:D11"/>
    <mergeCell ref="B12:D12"/>
    <mergeCell ref="B14:D14"/>
    <mergeCell ref="B13:D13"/>
    <mergeCell ref="A16:D16"/>
    <mergeCell ref="A1:D1"/>
    <mergeCell ref="A6:D6"/>
    <mergeCell ref="C7:D7"/>
    <mergeCell ref="C8:D8"/>
    <mergeCell ref="B10:C10"/>
    <mergeCell ref="C9:D9"/>
    <mergeCell ref="A72:D72"/>
    <mergeCell ref="A76:B76"/>
    <mergeCell ref="A77:B77"/>
    <mergeCell ref="A58:C58"/>
    <mergeCell ref="A65:D65"/>
  </mergeCells>
  <pageMargins left="0.51181102362204722" right="0.51181102362204722" top="0.35433070866141736" bottom="0.35433070866141736" header="0.31496062992125984" footer="0.31496062992125984"/>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Bordro Parametreleri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Serap Geyik (NAZALI)</dc:creator>
  <cp:lastModifiedBy>Furkan Kumral (NAZALI-TR)</cp:lastModifiedBy>
  <dcterms:created xsi:type="dcterms:W3CDTF">2019-01-09T07:24:57Z</dcterms:created>
  <dcterms:modified xsi:type="dcterms:W3CDTF">2023-07-11T13:59:03Z</dcterms:modified>
</cp:coreProperties>
</file>